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f-my.sharepoint.com/personal/mhf_duf_dk/Documents/Skrivebord/Diætskemaer/"/>
    </mc:Choice>
  </mc:AlternateContent>
  <xr:revisionPtr revIDLastSave="0" documentId="8_{7F63A86E-18A8-4217-97CB-041A390C4BD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er diem" sheetId="1" r:id="rId1"/>
    <sheet name="dagsseddel" sheetId="2" r:id="rId2"/>
    <sheet name="Satser" sheetId="5" r:id="rId3"/>
  </sheets>
  <definedNames>
    <definedName name="_xlnm.Print_Area" localSheetId="0">'per diem'!$B$2:$J$44</definedName>
  </definedNames>
  <calcPr calcId="191029"/>
  <customWorkbookViews>
    <customWorkbookView name="DUF" guid="{EAC5AEFF-03D9-406B-92FD-0E87A4FB8CCC}" includePrintSettings="0" includeHiddenRowCol="0" maximized="1" windowWidth="1276" windowHeight="825" activeSheetId="2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1" l="1"/>
  <c r="H25" i="1" s="1"/>
  <c r="G26" i="1"/>
  <c r="G27" i="1"/>
  <c r="G25" i="1"/>
  <c r="C22" i="2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3" i="2"/>
  <c r="J13" i="1"/>
  <c r="T24" i="2"/>
  <c r="T25" i="2"/>
  <c r="I13" i="1"/>
  <c r="G21" i="1" s="1"/>
  <c r="C9" i="2"/>
  <c r="C7" i="2"/>
  <c r="C11" i="2"/>
  <c r="H27" i="1" l="1"/>
  <c r="J27" i="1" s="1"/>
  <c r="H26" i="1"/>
  <c r="J26" i="1" s="1"/>
  <c r="H22" i="1"/>
  <c r="J25" i="1"/>
  <c r="J21" i="1"/>
  <c r="G22" i="1"/>
  <c r="J22" i="1" l="1"/>
  <c r="J29" i="1"/>
</calcChain>
</file>

<file path=xl/sharedStrings.xml><?xml version="1.0" encoding="utf-8"?>
<sst xmlns="http://schemas.openxmlformats.org/spreadsheetml/2006/main" count="86" uniqueCount="76">
  <si>
    <t>Dato</t>
  </si>
  <si>
    <t>Kl.</t>
  </si>
  <si>
    <t xml:space="preserve"> </t>
  </si>
  <si>
    <t>Medarbejder:</t>
  </si>
  <si>
    <t xml:space="preserve">Fortæring pr. døgn </t>
  </si>
  <si>
    <t>Antal</t>
  </si>
  <si>
    <t>Sats</t>
  </si>
  <si>
    <t>I alt</t>
  </si>
  <si>
    <t>Tilsluttende rejsedag, timer</t>
  </si>
  <si>
    <t>Reduktion:</t>
  </si>
  <si>
    <t>Morgenmad 15%</t>
  </si>
  <si>
    <t>Frokost 30%</t>
  </si>
  <si>
    <t>Aftensmad 30%</t>
  </si>
  <si>
    <t>I alt til udbetaling</t>
  </si>
  <si>
    <t>udlandet med overnatning og af mindst 24 timers varighed. Rejsegodtgørelsen udbetales</t>
  </si>
  <si>
    <t>under forudsætning af, at rejseudgifterne ikke er dækket efter regning.</t>
  </si>
  <si>
    <t>Ved ophold på forskellige arbejdssteder på samme rejse bedes een linie udfyldt for hver</t>
  </si>
  <si>
    <t>rejsedestination.</t>
  </si>
  <si>
    <t>AFREGNET:</t>
  </si>
  <si>
    <t>GODKENDT</t>
  </si>
  <si>
    <t>dato:</t>
  </si>
  <si>
    <t>dato</t>
  </si>
  <si>
    <t>Udrejse til</t>
  </si>
  <si>
    <t>Hjemrejse til</t>
  </si>
  <si>
    <t>Bilag til opgørelse af skattefri rejsegodtgørelse ved erhvervsmæssige rejser i Danmark og</t>
  </si>
  <si>
    <t>Skema vedr. fri fortæring på tjenesterejser</t>
  </si>
  <si>
    <t>NB: Husk, at det er en god idé, at udfylde skemaet dag for dag under rejsen.</t>
  </si>
  <si>
    <t>Navn:</t>
  </si>
  <si>
    <t>Rejse til:</t>
  </si>
  <si>
    <t>Rejseperiode:</t>
  </si>
  <si>
    <t>Bemærkninger:</t>
  </si>
  <si>
    <t>Udfyld med datoer og sæt 1-tal for hvert modtaget måltid:</t>
  </si>
  <si>
    <t>Morgenmad</t>
  </si>
  <si>
    <t>Frokost</t>
  </si>
  <si>
    <t>Middag</t>
  </si>
  <si>
    <t>Udfyld celler markeret med</t>
  </si>
  <si>
    <t>Diæter satser</t>
  </si>
  <si>
    <t>Danmark</t>
  </si>
  <si>
    <t>kr.</t>
  </si>
  <si>
    <t>Ægypten</t>
  </si>
  <si>
    <t>Tunesien</t>
  </si>
  <si>
    <t>Udfyld celler markeret med:</t>
  </si>
  <si>
    <t>Antal hele døgn</t>
  </si>
  <si>
    <t>Antal timer</t>
  </si>
  <si>
    <t>For at beregne reduktionen skal nedenstående skema udfyldes med dato og sæt et 1-tal for hvert måltid der er modtaget uden betaling f.eks morgenmad som er inkluderet i hotelophold, eller måltider betalt af andre, f.eks luftfartsselskab, partner, arrangør o.l.</t>
  </si>
  <si>
    <t>Hvis man modtager fri fortæring (hvis f.eks. Morgenmaden er inkluderet i hotelregningen) skal der ske reduktion i per diem-satserne. Reduktionen er for morgenmad 15%, frokost 30% og middag 30%. De resterende 25% dækker øvrige udgifter som tlf., transport mv.</t>
  </si>
  <si>
    <t>Europa</t>
  </si>
  <si>
    <t>Bulgarien</t>
  </si>
  <si>
    <t>Slovakiet</t>
  </si>
  <si>
    <t>Afrika</t>
  </si>
  <si>
    <t>Mozambique</t>
  </si>
  <si>
    <t>Sydafrika</t>
  </si>
  <si>
    <t>Zambia</t>
  </si>
  <si>
    <t>Zimbabwe</t>
  </si>
  <si>
    <t>Amerika</t>
  </si>
  <si>
    <t>Bolivia</t>
  </si>
  <si>
    <t>Colombia</t>
  </si>
  <si>
    <t>Cuba</t>
  </si>
  <si>
    <t>Asien</t>
  </si>
  <si>
    <t>Bangladesh</t>
  </si>
  <si>
    <t>Bhutan</t>
  </si>
  <si>
    <t>Indien</t>
  </si>
  <si>
    <t>Iran</t>
  </si>
  <si>
    <t>Malaysia</t>
  </si>
  <si>
    <t>Nepal</t>
  </si>
  <si>
    <t>Pakistan</t>
  </si>
  <si>
    <t>Thailand</t>
  </si>
  <si>
    <t>Diæter - skattefri rejsegodtgørelse</t>
  </si>
  <si>
    <t>Kontering</t>
  </si>
  <si>
    <t xml:space="preserve">Dagpenge (kr.) </t>
  </si>
  <si>
    <t>Bankkonto</t>
  </si>
  <si>
    <t>Bemærk også at fanen 'Dagsseddel' skal udfyldes!</t>
  </si>
  <si>
    <t>https://cirkulaere.medst.dk/media/1349/023-23.pdf</t>
  </si>
  <si>
    <t xml:space="preserve">Sagsnr:   . Sagsopgavenr.: </t>
  </si>
  <si>
    <t>Satser 2025</t>
  </si>
  <si>
    <r>
      <t xml:space="preserve">Dagpenge og procentgodtgørelse i udlandet og i Grønland pr. 1. januar 2024 
Satsen udgør </t>
    </r>
    <r>
      <rPr>
        <b/>
        <u/>
        <sz val="10"/>
        <rFont val="Arial"/>
        <family val="2"/>
      </rPr>
      <t>597 kr</t>
    </r>
    <r>
      <rPr>
        <b/>
        <sz val="10"/>
        <rFont val="Arial"/>
        <family val="2"/>
      </rPr>
      <t>. 
Det gælder dog ikke for nedenstående lande, hvor følgende satser er gældende: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</si>
</sst>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&quot;\ * #,##0.00_ ;_ &quot;kr&quot;\ * \-#,##0.00_ ;_ &quot;kr&quot;\ * &quot;-&quot;??_ ;_ @_ "/>
    <numFmt numFmtId="165" formatCode="[$-F800]dddd\,\ mmmm\ dd\,\ yyyy"/>
    <numFmt numFmtId="166" formatCode="dd\/mm"/>
  </numFmts>
  <fonts count="18">
    <font>
      <sz val="10"/>
      <name val="Arial"/>
    </font>
    <font>
      <sz val="10"/>
      <name val="Verdana"/>
      <family val="2"/>
    </font>
    <font>
      <u/>
      <sz val="1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name val="Gill Sans"/>
      <family val="2"/>
    </font>
    <font>
      <u/>
      <sz val="9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Gill Sans"/>
    </font>
    <font>
      <b/>
      <sz val="11"/>
      <name val="Gill Sans"/>
    </font>
    <font>
      <b/>
      <u/>
      <sz val="1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98">
    <xf numFmtId="0" fontId="0" fillId="0" borderId="0" xfId="0"/>
    <xf numFmtId="0" fontId="6" fillId="2" borderId="1" xfId="0" applyFont="1" applyFill="1" applyBorder="1" applyProtection="1">
      <protection locked="0"/>
    </xf>
    <xf numFmtId="4" fontId="6" fillId="0" borderId="0" xfId="0" applyNumberFormat="1" applyFont="1"/>
    <xf numFmtId="4" fontId="5" fillId="0" borderId="0" xfId="0" applyNumberFormat="1" applyFont="1"/>
    <xf numFmtId="4" fontId="5" fillId="0" borderId="2" xfId="0" applyNumberFormat="1" applyFont="1" applyBorder="1"/>
    <xf numFmtId="14" fontId="6" fillId="2" borderId="3" xfId="0" applyNumberFormat="1" applyFont="1" applyFill="1" applyBorder="1" applyProtection="1">
      <protection locked="0"/>
    </xf>
    <xf numFmtId="20" fontId="6" fillId="2" borderId="3" xfId="0" applyNumberFormat="1" applyFont="1" applyFill="1" applyBorder="1" applyProtection="1">
      <protection locked="0"/>
    </xf>
    <xf numFmtId="0" fontId="9" fillId="2" borderId="4" xfId="0" applyFont="1" applyFill="1" applyBorder="1" applyProtection="1">
      <protection locked="0"/>
    </xf>
    <xf numFmtId="0" fontId="6" fillId="0" borderId="0" xfId="0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6" fillId="2" borderId="0" xfId="0" applyFont="1" applyFill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4" fontId="6" fillId="0" borderId="10" xfId="0" applyNumberFormat="1" applyFont="1" applyBorder="1"/>
    <xf numFmtId="3" fontId="6" fillId="0" borderId="10" xfId="0" applyNumberFormat="1" applyFont="1" applyBorder="1"/>
    <xf numFmtId="20" fontId="6" fillId="0" borderId="11" xfId="0" applyNumberFormat="1" applyFont="1" applyBorder="1"/>
    <xf numFmtId="0" fontId="6" fillId="0" borderId="12" xfId="0" applyFont="1" applyBorder="1"/>
    <xf numFmtId="0" fontId="6" fillId="0" borderId="13" xfId="0" applyFont="1" applyBorder="1"/>
    <xf numFmtId="4" fontId="6" fillId="0" borderId="14" xfId="0" applyNumberFormat="1" applyFont="1" applyBorder="1"/>
    <xf numFmtId="4" fontId="6" fillId="0" borderId="15" xfId="0" applyNumberFormat="1" applyFont="1" applyBorder="1"/>
    <xf numFmtId="4" fontId="6" fillId="0" borderId="16" xfId="0" applyNumberFormat="1" applyFont="1" applyBorder="1"/>
    <xf numFmtId="0" fontId="6" fillId="0" borderId="17" xfId="0" applyFont="1" applyBorder="1"/>
    <xf numFmtId="4" fontId="6" fillId="0" borderId="18" xfId="0" applyNumberFormat="1" applyFont="1" applyBorder="1"/>
    <xf numFmtId="4" fontId="6" fillId="0" borderId="11" xfId="0" applyNumberFormat="1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4" fontId="6" fillId="0" borderId="22" xfId="0" applyNumberFormat="1" applyFont="1" applyBorder="1"/>
    <xf numFmtId="4" fontId="6" fillId="0" borderId="23" xfId="0" applyNumberFormat="1" applyFont="1" applyBorder="1"/>
    <xf numFmtId="4" fontId="6" fillId="0" borderId="24" xfId="0" applyNumberFormat="1" applyFont="1" applyBorder="1"/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right"/>
    </xf>
    <xf numFmtId="3" fontId="6" fillId="0" borderId="0" xfId="0" applyNumberFormat="1" applyFont="1"/>
    <xf numFmtId="2" fontId="6" fillId="0" borderId="0" xfId="0" applyNumberFormat="1" applyFont="1"/>
    <xf numFmtId="0" fontId="5" fillId="0" borderId="0" xfId="0" applyFont="1"/>
    <xf numFmtId="0" fontId="8" fillId="0" borderId="12" xfId="0" applyFont="1" applyBorder="1"/>
    <xf numFmtId="0" fontId="8" fillId="0" borderId="0" xfId="0" applyFont="1"/>
    <xf numFmtId="0" fontId="8" fillId="0" borderId="15" xfId="0" applyFont="1" applyBorder="1"/>
    <xf numFmtId="0" fontId="6" fillId="0" borderId="25" xfId="0" applyFont="1" applyBorder="1"/>
    <xf numFmtId="0" fontId="6" fillId="0" borderId="23" xfId="0" applyFont="1" applyBorder="1"/>
    <xf numFmtId="4" fontId="7" fillId="0" borderId="0" xfId="0" applyNumberFormat="1" applyFont="1"/>
    <xf numFmtId="164" fontId="0" fillId="0" borderId="0" xfId="1" applyFont="1"/>
    <xf numFmtId="166" fontId="9" fillId="0" borderId="4" xfId="0" applyNumberFormat="1" applyFont="1" applyBorder="1"/>
    <xf numFmtId="0" fontId="4" fillId="0" borderId="0" xfId="0" applyFont="1"/>
    <xf numFmtId="0" fontId="1" fillId="0" borderId="0" xfId="0" applyFont="1"/>
    <xf numFmtId="0" fontId="2" fillId="0" borderId="0" xfId="0" applyFont="1"/>
    <xf numFmtId="0" fontId="9" fillId="0" borderId="4" xfId="0" applyFont="1" applyBorder="1"/>
    <xf numFmtId="165" fontId="6" fillId="0" borderId="0" xfId="0" applyNumberFormat="1" applyFont="1"/>
    <xf numFmtId="0" fontId="6" fillId="0" borderId="0" xfId="0" applyFont="1" applyAlignment="1">
      <alignment vertical="top" wrapText="1"/>
    </xf>
    <xf numFmtId="0" fontId="6" fillId="0" borderId="1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2" fillId="0" borderId="0" xfId="0" applyFont="1"/>
    <xf numFmtId="164" fontId="0" fillId="0" borderId="0" xfId="1" applyFont="1" applyProtection="1"/>
    <xf numFmtId="0" fontId="11" fillId="0" borderId="0" xfId="0" applyFont="1"/>
    <xf numFmtId="20" fontId="6" fillId="2" borderId="26" xfId="0" applyNumberFormat="1" applyFont="1" applyFill="1" applyBorder="1" applyProtection="1">
      <protection locked="0"/>
    </xf>
    <xf numFmtId="14" fontId="6" fillId="0" borderId="25" xfId="0" applyNumberFormat="1" applyFont="1" applyBorder="1"/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12" fillId="0" borderId="4" xfId="0" applyFont="1" applyBorder="1"/>
    <xf numFmtId="0" fontId="0" fillId="0" borderId="4" xfId="0" applyBorder="1"/>
    <xf numFmtId="0" fontId="11" fillId="0" borderId="4" xfId="0" applyFont="1" applyBorder="1"/>
    <xf numFmtId="0" fontId="10" fillId="0" borderId="4" xfId="0" applyFont="1" applyBorder="1"/>
    <xf numFmtId="0" fontId="6" fillId="2" borderId="28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2" borderId="30" xfId="0" applyFont="1" applyFill="1" applyBorder="1" applyAlignment="1" applyProtection="1">
      <alignment horizontal="left" vertical="center"/>
      <protection locked="0"/>
    </xf>
    <xf numFmtId="0" fontId="17" fillId="0" borderId="0" xfId="2"/>
    <xf numFmtId="0" fontId="6" fillId="0" borderId="1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2" borderId="1" xfId="0" applyFont="1" applyFill="1" applyBorder="1" applyAlignment="1" applyProtection="1">
      <alignment horizontal="left"/>
      <protection locked="0"/>
    </xf>
    <xf numFmtId="0" fontId="6" fillId="2" borderId="31" xfId="0" applyFont="1" applyFill="1" applyBorder="1" applyAlignment="1" applyProtection="1">
      <alignment horizontal="left"/>
      <protection locked="0"/>
    </xf>
    <xf numFmtId="0" fontId="6" fillId="0" borderId="33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27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6" fillId="0" borderId="27" xfId="0" applyNumberFormat="1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center" wrapText="1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2" borderId="30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0" xfId="0" applyFont="1" applyFill="1" applyAlignment="1" applyProtection="1">
      <alignment horizontal="left"/>
      <protection locked="0"/>
    </xf>
    <xf numFmtId="0" fontId="6" fillId="0" borderId="1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</cellXfs>
  <cellStyles count="3">
    <cellStyle name="Link" xfId="2" builtinId="8"/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irkulaere.medst.dk/media/1349/023-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2"/>
  <sheetViews>
    <sheetView showGridLines="0" tabSelected="1" zoomScale="87" zoomScaleNormal="100" workbookViewId="0">
      <selection activeCell="S12" sqref="S12"/>
    </sheetView>
  </sheetViews>
  <sheetFormatPr defaultColWidth="9.28515625" defaultRowHeight="12"/>
  <cols>
    <col min="1" max="1" width="8.5703125" style="11" customWidth="1"/>
    <col min="2" max="2" width="15.7109375" style="11" customWidth="1"/>
    <col min="3" max="3" width="11.5703125" style="11" bestFit="1" customWidth="1"/>
    <col min="4" max="4" width="6.28515625" style="11" bestFit="1" customWidth="1"/>
    <col min="5" max="5" width="12.7109375" style="11" customWidth="1"/>
    <col min="6" max="6" width="4" style="11" customWidth="1"/>
    <col min="7" max="7" width="11.7109375" style="11" customWidth="1"/>
    <col min="8" max="8" width="8" style="11" bestFit="1" customWidth="1"/>
    <col min="9" max="9" width="9.7109375" style="11" customWidth="1"/>
    <col min="10" max="10" width="10.7109375" style="45" customWidth="1"/>
    <col min="11" max="11" width="10" style="45" customWidth="1"/>
    <col min="12" max="12" width="13.28515625" style="11" customWidth="1"/>
    <col min="13" max="16384" width="9.28515625" style="11"/>
  </cols>
  <sheetData>
    <row r="1" spans="2:13" ht="45" customHeight="1"/>
    <row r="2" spans="2:13" s="8" customFormat="1" ht="14.25">
      <c r="B2" s="84" t="s">
        <v>67</v>
      </c>
      <c r="C2" s="84"/>
      <c r="D2" s="84"/>
      <c r="E2" s="84"/>
      <c r="F2" s="84"/>
      <c r="G2" s="84"/>
      <c r="H2" s="84"/>
      <c r="I2" s="84"/>
      <c r="J2" s="84"/>
      <c r="K2" s="2"/>
    </row>
    <row r="3" spans="2:13" ht="15">
      <c r="B3" s="85">
        <v>2025</v>
      </c>
      <c r="C3" s="85"/>
      <c r="D3" s="85"/>
      <c r="E3" s="85"/>
      <c r="F3" s="85"/>
      <c r="G3" s="85"/>
      <c r="H3" s="85"/>
      <c r="I3" s="85"/>
      <c r="J3" s="85"/>
    </row>
    <row r="4" spans="2:13" ht="20.25" customHeight="1">
      <c r="B4" s="61"/>
      <c r="C4" s="61"/>
      <c r="D4" s="61"/>
      <c r="E4" s="61"/>
      <c r="F4" s="61"/>
      <c r="G4" s="61"/>
      <c r="H4" s="61"/>
      <c r="I4" s="61"/>
      <c r="J4" s="61"/>
      <c r="K4" s="8"/>
      <c r="L4" s="8"/>
      <c r="M4" s="8"/>
    </row>
    <row r="5" spans="2:13" ht="20.25" customHeight="1">
      <c r="B5" s="9" t="s">
        <v>3</v>
      </c>
      <c r="C5" s="88"/>
      <c r="D5" s="89"/>
      <c r="E5" s="90"/>
      <c r="F5" s="8"/>
      <c r="G5" s="10"/>
      <c r="H5" s="10"/>
      <c r="I5" s="10"/>
      <c r="J5" s="10"/>
      <c r="K5" s="8"/>
      <c r="L5" s="8"/>
      <c r="M5" s="8"/>
    </row>
    <row r="6" spans="2:13" ht="20.25" customHeight="1">
      <c r="B6" s="9" t="s">
        <v>70</v>
      </c>
      <c r="C6" s="67"/>
      <c r="D6" s="68"/>
      <c r="E6" s="69"/>
      <c r="F6" s="8"/>
      <c r="G6" s="10"/>
      <c r="H6" s="10"/>
      <c r="I6" s="10"/>
      <c r="J6" s="10"/>
      <c r="K6" s="8"/>
      <c r="L6" s="8"/>
      <c r="M6" s="8"/>
    </row>
    <row r="7" spans="2:13" ht="20.25" customHeight="1">
      <c r="B7" s="9" t="s">
        <v>68</v>
      </c>
      <c r="C7" s="88" t="s">
        <v>73</v>
      </c>
      <c r="D7" s="89"/>
      <c r="E7" s="90"/>
      <c r="F7" s="8"/>
      <c r="G7" s="10"/>
      <c r="H7" s="10"/>
      <c r="I7" s="10"/>
      <c r="J7" s="10"/>
      <c r="K7" s="8"/>
      <c r="L7" s="8"/>
      <c r="M7" s="8"/>
    </row>
    <row r="8" spans="2:13">
      <c r="B8" s="8"/>
      <c r="C8" s="10"/>
      <c r="D8" s="10"/>
      <c r="E8" s="10"/>
      <c r="F8" s="8"/>
      <c r="G8" s="10"/>
      <c r="H8" s="10"/>
      <c r="I8" s="10"/>
      <c r="J8" s="10"/>
      <c r="K8" s="8"/>
      <c r="L8" s="8"/>
      <c r="M8" s="8"/>
    </row>
    <row r="9" spans="2:13">
      <c r="B9" s="8" t="s">
        <v>41</v>
      </c>
      <c r="D9" s="12"/>
      <c r="E9" s="8"/>
      <c r="F9" s="8"/>
      <c r="G9" s="10"/>
      <c r="H9" s="10"/>
      <c r="I9" s="10"/>
      <c r="J9" s="10"/>
      <c r="K9" s="2"/>
      <c r="L9" s="8"/>
      <c r="M9" s="8"/>
    </row>
    <row r="10" spans="2:13" ht="12.75" thickBot="1">
      <c r="B10" s="8"/>
      <c r="C10" s="8"/>
      <c r="D10" s="8"/>
      <c r="E10" s="8"/>
      <c r="F10" s="8"/>
      <c r="G10" s="8"/>
      <c r="H10" s="8"/>
      <c r="I10" s="8"/>
      <c r="J10" s="2"/>
      <c r="K10" s="2"/>
      <c r="L10" s="8"/>
      <c r="M10" s="8"/>
    </row>
    <row r="11" spans="2:13">
      <c r="B11" s="13"/>
      <c r="C11" s="14"/>
      <c r="D11" s="14"/>
      <c r="E11" s="13"/>
      <c r="F11" s="14"/>
      <c r="G11" s="14"/>
      <c r="H11" s="15"/>
      <c r="I11" s="82" t="s">
        <v>42</v>
      </c>
      <c r="J11" s="86" t="s">
        <v>43</v>
      </c>
      <c r="K11" s="8" t="s">
        <v>2</v>
      </c>
      <c r="L11" s="8"/>
      <c r="M11" s="8"/>
    </row>
    <row r="12" spans="2:13">
      <c r="B12" s="16" t="s">
        <v>22</v>
      </c>
      <c r="C12" s="17" t="s">
        <v>0</v>
      </c>
      <c r="D12" s="17" t="s">
        <v>1</v>
      </c>
      <c r="E12" s="75" t="s">
        <v>23</v>
      </c>
      <c r="F12" s="76"/>
      <c r="G12" s="17" t="s">
        <v>0</v>
      </c>
      <c r="H12" s="18" t="s">
        <v>1</v>
      </c>
      <c r="I12" s="83"/>
      <c r="J12" s="87"/>
      <c r="K12" s="8"/>
      <c r="L12" s="8"/>
      <c r="M12" s="8"/>
    </row>
    <row r="13" spans="2:13">
      <c r="B13" s="1"/>
      <c r="C13" s="5"/>
      <c r="D13" s="6"/>
      <c r="E13" s="77"/>
      <c r="F13" s="78"/>
      <c r="G13" s="5"/>
      <c r="H13" s="59"/>
      <c r="I13" s="19">
        <f>IF(D13&gt;H13,G13-C13-1,G13-C13)</f>
        <v>0</v>
      </c>
      <c r="J13" s="20">
        <f>IF(D13&gt;H13,24-(D13-H13),H13-D13)</f>
        <v>0</v>
      </c>
      <c r="K13" s="8"/>
      <c r="L13" s="8"/>
      <c r="M13" s="8"/>
    </row>
    <row r="14" spans="2:13">
      <c r="B14" s="21"/>
      <c r="C14" s="22"/>
      <c r="D14" s="22"/>
      <c r="E14" s="80"/>
      <c r="F14" s="81"/>
      <c r="G14" s="22"/>
      <c r="H14" s="23"/>
      <c r="I14" s="24"/>
      <c r="J14" s="25"/>
      <c r="K14" s="8"/>
      <c r="L14" s="8"/>
      <c r="M14" s="8"/>
    </row>
    <row r="15" spans="2:13">
      <c r="B15" s="16"/>
      <c r="C15" s="26"/>
      <c r="D15" s="26"/>
      <c r="E15" s="75"/>
      <c r="F15" s="79"/>
      <c r="G15" s="26"/>
      <c r="H15" s="27"/>
      <c r="I15" s="18"/>
      <c r="J15" s="28"/>
      <c r="K15" s="8"/>
      <c r="L15" s="8"/>
      <c r="M15" s="8"/>
    </row>
    <row r="16" spans="2:13">
      <c r="B16" s="21"/>
      <c r="C16" s="22"/>
      <c r="D16" s="22"/>
      <c r="E16" s="71"/>
      <c r="F16" s="72"/>
      <c r="G16" s="22"/>
      <c r="H16" s="23"/>
      <c r="I16" s="24"/>
      <c r="J16" s="25"/>
      <c r="K16" s="8"/>
      <c r="L16" s="8"/>
      <c r="M16" s="8"/>
    </row>
    <row r="17" spans="2:16" ht="12.75" thickBot="1">
      <c r="B17" s="29"/>
      <c r="C17" s="30"/>
      <c r="D17" s="30"/>
      <c r="E17" s="73"/>
      <c r="F17" s="74"/>
      <c r="G17" s="31"/>
      <c r="H17" s="32"/>
      <c r="I17" s="33"/>
      <c r="J17" s="34"/>
      <c r="K17" s="2"/>
      <c r="L17" s="2"/>
      <c r="M17" s="8"/>
    </row>
    <row r="18" spans="2:16" ht="12.75">
      <c r="B18" s="8" t="s">
        <v>71</v>
      </c>
      <c r="C18" s="8"/>
      <c r="D18" s="8"/>
      <c r="E18" s="8"/>
      <c r="F18" s="8"/>
      <c r="G18" s="8"/>
      <c r="H18" s="8"/>
      <c r="I18" s="8"/>
      <c r="J18" s="8"/>
      <c r="K18" s="8"/>
      <c r="P18"/>
    </row>
    <row r="19" spans="2:16" ht="12.75">
      <c r="B19" s="8"/>
      <c r="C19" s="8"/>
      <c r="D19" s="8"/>
      <c r="E19" s="8"/>
      <c r="F19" s="8"/>
      <c r="G19" s="8"/>
      <c r="H19" s="8"/>
      <c r="I19" s="8"/>
      <c r="J19" s="8"/>
      <c r="K19" s="8"/>
      <c r="L19" s="8" t="s">
        <v>36</v>
      </c>
      <c r="M19" s="8" t="s">
        <v>38</v>
      </c>
      <c r="P19"/>
    </row>
    <row r="20" spans="2:16">
      <c r="B20" s="8"/>
      <c r="C20" s="8"/>
      <c r="D20" s="8"/>
      <c r="E20" s="8"/>
      <c r="F20" s="8"/>
      <c r="G20" s="35" t="s">
        <v>5</v>
      </c>
      <c r="H20" s="36" t="s">
        <v>6</v>
      </c>
      <c r="I20" s="36"/>
      <c r="J20" s="36" t="s">
        <v>7</v>
      </c>
      <c r="K20" s="8"/>
      <c r="L20" s="8" t="s">
        <v>37</v>
      </c>
      <c r="M20" s="8">
        <v>597</v>
      </c>
    </row>
    <row r="21" spans="2:16">
      <c r="B21" s="8" t="s">
        <v>4</v>
      </c>
      <c r="C21" s="8"/>
      <c r="D21" s="8"/>
      <c r="E21" s="8"/>
      <c r="F21" s="8"/>
      <c r="G21" s="37">
        <f>I13</f>
        <v>0</v>
      </c>
      <c r="H21" s="2">
        <f>+M20</f>
        <v>597</v>
      </c>
      <c r="I21" s="2"/>
      <c r="J21" s="2">
        <f>IF(G21="Fejl",0,G21*H21)</f>
        <v>0</v>
      </c>
      <c r="K21" s="8"/>
      <c r="L21" s="8" t="s">
        <v>52</v>
      </c>
      <c r="M21" s="8">
        <v>437</v>
      </c>
    </row>
    <row r="22" spans="2:16">
      <c r="B22" s="8" t="s">
        <v>8</v>
      </c>
      <c r="C22" s="8"/>
      <c r="D22" s="8"/>
      <c r="E22" s="8"/>
      <c r="F22" s="8"/>
      <c r="G22" s="38">
        <f>IF(G21="Fejl",0,(J13-INT(J13))*24)</f>
        <v>0</v>
      </c>
      <c r="H22" s="2">
        <f>+H21/24</f>
        <v>24.875</v>
      </c>
      <c r="I22" s="2"/>
      <c r="J22" s="2">
        <f>IFERROR(G22*H22,"Fejl")</f>
        <v>0</v>
      </c>
      <c r="K22" s="8"/>
      <c r="L22" s="8" t="s">
        <v>64</v>
      </c>
      <c r="M22" s="8">
        <v>268</v>
      </c>
    </row>
    <row r="23" spans="2:16">
      <c r="B23" s="8"/>
      <c r="C23" s="8"/>
      <c r="D23" s="8"/>
      <c r="E23" s="8"/>
      <c r="F23" s="8"/>
      <c r="G23" s="8"/>
      <c r="H23" s="2"/>
      <c r="I23" s="2"/>
      <c r="J23" s="2"/>
      <c r="K23" s="8"/>
      <c r="L23" s="8"/>
      <c r="M23" s="8"/>
    </row>
    <row r="24" spans="2:16">
      <c r="B24" s="8" t="s">
        <v>9</v>
      </c>
      <c r="C24" s="8"/>
      <c r="D24" s="8"/>
      <c r="E24" s="8"/>
      <c r="F24" s="8"/>
      <c r="G24" s="8"/>
      <c r="H24" s="2"/>
      <c r="I24" s="2"/>
      <c r="J24" s="2"/>
      <c r="K24" s="8"/>
      <c r="L24" s="8" t="s">
        <v>39</v>
      </c>
      <c r="M24" s="8">
        <v>441</v>
      </c>
    </row>
    <row r="25" spans="2:16">
      <c r="B25" s="8" t="s">
        <v>10</v>
      </c>
      <c r="C25" s="8"/>
      <c r="D25" s="8"/>
      <c r="E25" s="8"/>
      <c r="F25" s="8"/>
      <c r="G25" s="8">
        <f>dagsseddel!T23</f>
        <v>0</v>
      </c>
      <c r="H25" s="2">
        <f>SUM(H21*-15%)</f>
        <v>-89.55</v>
      </c>
      <c r="I25" s="2"/>
      <c r="J25" s="2">
        <f>IFERROR(G25*H25,"Fejl")</f>
        <v>0</v>
      </c>
      <c r="K25" s="8"/>
      <c r="L25" s="8" t="s">
        <v>40</v>
      </c>
      <c r="M25" s="8">
        <v>456</v>
      </c>
    </row>
    <row r="26" spans="2:16">
      <c r="B26" s="8" t="s">
        <v>11</v>
      </c>
      <c r="C26" s="8"/>
      <c r="D26" s="8"/>
      <c r="E26" s="8"/>
      <c r="F26" s="8"/>
      <c r="G26" s="8">
        <f>dagsseddel!T24</f>
        <v>0</v>
      </c>
      <c r="H26" s="2">
        <f>SUM(H21*-30%)</f>
        <v>-179.1</v>
      </c>
      <c r="I26" s="2"/>
      <c r="J26" s="2">
        <f>IFERROR(G26*H26,"Fejl")</f>
        <v>0</v>
      </c>
      <c r="K26" s="8"/>
      <c r="L26" s="8" t="s">
        <v>53</v>
      </c>
      <c r="M26" s="8">
        <v>330</v>
      </c>
    </row>
    <row r="27" spans="2:16">
      <c r="B27" s="8" t="s">
        <v>12</v>
      </c>
      <c r="C27" s="8"/>
      <c r="D27" s="8"/>
      <c r="E27" s="8"/>
      <c r="F27" s="8"/>
      <c r="G27" s="8">
        <f>dagsseddel!T25</f>
        <v>0</v>
      </c>
      <c r="H27" s="2">
        <f>SUM(H21*-30%)</f>
        <v>-179.1</v>
      </c>
      <c r="I27" s="2"/>
      <c r="J27" s="2">
        <f>IFERROR(G27*H27,"Fejl")</f>
        <v>0</v>
      </c>
      <c r="K27" s="8"/>
      <c r="L27" s="8" t="s">
        <v>51</v>
      </c>
      <c r="M27" s="8">
        <v>318</v>
      </c>
    </row>
    <row r="28" spans="2:16">
      <c r="B28" s="8"/>
      <c r="C28" s="8"/>
      <c r="D28" s="8"/>
      <c r="E28" s="8"/>
      <c r="F28" s="8"/>
      <c r="G28" s="8"/>
      <c r="H28" s="2"/>
      <c r="I28" s="2"/>
      <c r="J28" s="2"/>
      <c r="K28" s="8"/>
      <c r="L28" s="8"/>
      <c r="M28" s="8"/>
    </row>
    <row r="29" spans="2:16" ht="12.75" thickBot="1">
      <c r="B29" s="39" t="s">
        <v>13</v>
      </c>
      <c r="C29" s="39"/>
      <c r="D29" s="39"/>
      <c r="E29" s="39"/>
      <c r="F29" s="39"/>
      <c r="G29" s="39"/>
      <c r="H29" s="3"/>
      <c r="I29" s="3"/>
      <c r="J29" s="4">
        <f>IFERROR(SUM(J21:J28),"Fejl")</f>
        <v>0</v>
      </c>
      <c r="K29" s="2"/>
      <c r="L29" s="8"/>
      <c r="M29" s="8"/>
    </row>
    <row r="30" spans="2:16" ht="12.75" thickTop="1">
      <c r="B30" s="8"/>
      <c r="C30" s="8"/>
      <c r="D30" s="8"/>
      <c r="E30" s="8"/>
      <c r="F30" s="8"/>
      <c r="G30" s="8"/>
      <c r="H30" s="8"/>
      <c r="I30" s="8"/>
      <c r="J30" s="2"/>
      <c r="K30" s="2"/>
      <c r="L30" s="8"/>
      <c r="M30" s="8"/>
    </row>
    <row r="31" spans="2:16">
      <c r="B31" s="8"/>
      <c r="C31" s="8"/>
      <c r="D31" s="8"/>
      <c r="E31" s="8"/>
      <c r="F31" s="8"/>
      <c r="G31" s="8"/>
      <c r="H31" s="8"/>
      <c r="I31" s="8"/>
      <c r="J31" s="2"/>
      <c r="K31" s="2"/>
      <c r="L31" s="8"/>
      <c r="M31" s="8"/>
    </row>
    <row r="32" spans="2:16">
      <c r="B32" s="8" t="s">
        <v>24</v>
      </c>
      <c r="C32" s="8"/>
      <c r="D32" s="8"/>
      <c r="E32" s="8"/>
      <c r="F32" s="8"/>
      <c r="G32" s="8"/>
      <c r="H32" s="8"/>
      <c r="I32" s="8"/>
      <c r="J32" s="2"/>
      <c r="K32" s="2"/>
      <c r="L32" s="8"/>
      <c r="M32" s="8"/>
    </row>
    <row r="33" spans="2:13">
      <c r="B33" s="8" t="s">
        <v>14</v>
      </c>
      <c r="C33" s="8"/>
      <c r="D33" s="8"/>
      <c r="E33" s="8"/>
      <c r="F33" s="8"/>
      <c r="G33" s="8"/>
      <c r="H33" s="8"/>
      <c r="I33" s="8"/>
      <c r="J33" s="2"/>
      <c r="K33" s="2"/>
      <c r="L33" s="8"/>
      <c r="M33" s="8"/>
    </row>
    <row r="34" spans="2:13">
      <c r="B34" s="8" t="s">
        <v>15</v>
      </c>
      <c r="C34" s="8"/>
      <c r="D34" s="8"/>
      <c r="E34" s="8"/>
      <c r="F34" s="8"/>
      <c r="G34" s="8"/>
      <c r="H34" s="8"/>
      <c r="I34" s="8"/>
      <c r="J34" s="2"/>
      <c r="K34" s="2"/>
      <c r="L34" s="8"/>
      <c r="M34" s="8"/>
    </row>
    <row r="35" spans="2:13">
      <c r="B35" s="8"/>
      <c r="C35" s="8"/>
      <c r="D35" s="8"/>
      <c r="E35" s="8"/>
      <c r="F35" s="8"/>
      <c r="G35" s="8"/>
      <c r="H35" s="8"/>
      <c r="I35" s="8"/>
      <c r="J35" s="2"/>
      <c r="K35" s="2"/>
      <c r="L35" s="8"/>
      <c r="M35" s="8"/>
    </row>
    <row r="36" spans="2:13">
      <c r="B36" s="8" t="s">
        <v>16</v>
      </c>
      <c r="C36" s="8"/>
      <c r="D36" s="8"/>
      <c r="E36" s="8"/>
      <c r="F36" s="8"/>
      <c r="G36" s="8"/>
      <c r="H36" s="8"/>
      <c r="I36" s="8"/>
      <c r="J36" s="2"/>
      <c r="K36" s="2"/>
      <c r="L36" s="8"/>
      <c r="M36" s="8"/>
    </row>
    <row r="37" spans="2:13">
      <c r="B37" s="8" t="s">
        <v>17</v>
      </c>
      <c r="C37" s="8"/>
      <c r="D37" s="8"/>
      <c r="E37" s="8"/>
      <c r="F37" s="8"/>
      <c r="G37" s="8"/>
      <c r="H37" s="8"/>
      <c r="I37" s="8"/>
      <c r="J37" s="2"/>
      <c r="K37" s="2"/>
      <c r="L37" s="8"/>
      <c r="M37" s="8"/>
    </row>
    <row r="38" spans="2:13">
      <c r="B38" s="8"/>
      <c r="C38" s="8"/>
      <c r="D38" s="8"/>
      <c r="E38" s="8"/>
      <c r="F38" s="8"/>
      <c r="G38" s="8"/>
      <c r="H38" s="8"/>
      <c r="I38" s="8"/>
      <c r="J38" s="2"/>
      <c r="K38" s="2"/>
      <c r="L38" s="8"/>
      <c r="M38" s="8"/>
    </row>
    <row r="39" spans="2:13" ht="12.75" thickBot="1">
      <c r="B39" s="8"/>
      <c r="C39" s="8"/>
      <c r="D39" s="8"/>
      <c r="E39" s="8"/>
      <c r="F39" s="8"/>
      <c r="G39" s="8"/>
      <c r="H39" s="8"/>
      <c r="I39" s="8"/>
      <c r="J39" s="2"/>
      <c r="K39" s="2"/>
      <c r="L39" s="8"/>
      <c r="M39" s="8"/>
    </row>
    <row r="40" spans="2:13">
      <c r="B40" s="13"/>
      <c r="C40" s="14"/>
      <c r="D40" s="14"/>
      <c r="E40" s="14"/>
      <c r="F40" s="15"/>
      <c r="G40" s="14"/>
      <c r="H40" s="14"/>
      <c r="I40" s="14"/>
      <c r="J40" s="15"/>
      <c r="K40" s="2"/>
      <c r="L40" s="8"/>
      <c r="M40" s="8"/>
    </row>
    <row r="41" spans="2:13">
      <c r="B41" s="40" t="s">
        <v>18</v>
      </c>
      <c r="C41" s="41"/>
      <c r="D41" s="41"/>
      <c r="E41" s="41"/>
      <c r="F41" s="42"/>
      <c r="G41" s="41" t="s">
        <v>19</v>
      </c>
      <c r="H41" s="41"/>
      <c r="I41" s="41"/>
      <c r="J41" s="42"/>
      <c r="K41" s="2"/>
      <c r="L41" s="8"/>
      <c r="M41" s="8"/>
    </row>
    <row r="42" spans="2:13" ht="12.75" thickBot="1">
      <c r="B42" s="29" t="s">
        <v>20</v>
      </c>
      <c r="C42" s="60"/>
      <c r="D42" s="43"/>
      <c r="E42" s="43"/>
      <c r="F42" s="44"/>
      <c r="G42" s="43" t="s">
        <v>21</v>
      </c>
      <c r="H42" s="43"/>
      <c r="I42" s="43"/>
      <c r="J42" s="44"/>
    </row>
  </sheetData>
  <sheetProtection selectLockedCells="1"/>
  <customSheetViews>
    <customSheetView guid="{EAC5AEFF-03D9-406B-92FD-0E87A4FB8CCC}" showPageBreaks="1" showGridLines="0" showRowCol="0">
      <selection activeCell="F10" sqref="F10"/>
    </customSheetView>
  </customSheetViews>
  <mergeCells count="12">
    <mergeCell ref="I11:I12"/>
    <mergeCell ref="B2:J2"/>
    <mergeCell ref="B3:J3"/>
    <mergeCell ref="J11:J12"/>
    <mergeCell ref="C5:E5"/>
    <mergeCell ref="C7:E7"/>
    <mergeCell ref="E16:F16"/>
    <mergeCell ref="E17:F17"/>
    <mergeCell ref="E12:F12"/>
    <mergeCell ref="E13:F13"/>
    <mergeCell ref="E15:F15"/>
    <mergeCell ref="E14:F14"/>
  </mergeCells>
  <phoneticPr fontId="0" type="noConversion"/>
  <pageMargins left="0.7" right="0.7" top="0.75" bottom="0.75" header="0.3" footer="0.3"/>
  <pageSetup paperSize="9" scale="97" orientation="portrait" r:id="rId1"/>
  <headerFooter alignWithMargins="0">
    <oddFooter>&amp;L&amp;Z&amp;F&amp;R&amp;D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29"/>
  <sheetViews>
    <sheetView showGridLines="0" topLeftCell="A15" zoomScaleNormal="100" workbookViewId="0">
      <selection activeCell="C11" sqref="C11:H11"/>
    </sheetView>
  </sheetViews>
  <sheetFormatPr defaultColWidth="9.28515625" defaultRowHeight="12.75"/>
  <cols>
    <col min="1" max="1" width="8.5703125" style="49" customWidth="1"/>
    <col min="2" max="2" width="14.42578125" style="49" customWidth="1"/>
    <col min="3" max="3" width="6.28515625" style="8" customWidth="1"/>
    <col min="4" max="21" width="5.7109375" style="8" customWidth="1"/>
    <col min="22" max="22" width="8.7109375" style="8" customWidth="1"/>
    <col min="23" max="16384" width="9.28515625" style="49"/>
  </cols>
  <sheetData>
    <row r="1" spans="2:23" ht="45" customHeight="1"/>
    <row r="2" spans="2:23">
      <c r="B2" s="48" t="s">
        <v>35</v>
      </c>
      <c r="C2" s="39"/>
      <c r="D2" s="39"/>
      <c r="F2" s="12"/>
    </row>
    <row r="4" spans="2:23">
      <c r="B4" s="50" t="s">
        <v>25</v>
      </c>
    </row>
    <row r="5" spans="2:23">
      <c r="B5" s="49" t="s">
        <v>26</v>
      </c>
    </row>
    <row r="7" spans="2:23">
      <c r="B7" s="49" t="s">
        <v>27</v>
      </c>
      <c r="C7" s="92" t="str">
        <f>IF('per diem'!C5:E5=0,"-",'per diem'!C5:E5)</f>
        <v>-</v>
      </c>
      <c r="D7" s="92"/>
      <c r="E7" s="92"/>
      <c r="F7" s="92"/>
      <c r="G7" s="92"/>
      <c r="H7" s="92"/>
    </row>
    <row r="8" spans="2:23">
      <c r="C8" s="39"/>
      <c r="D8" s="39"/>
      <c r="E8" s="39"/>
      <c r="F8" s="39"/>
      <c r="G8" s="39"/>
      <c r="H8" s="39"/>
    </row>
    <row r="9" spans="2:23">
      <c r="B9" s="49" t="s">
        <v>28</v>
      </c>
      <c r="C9" s="92" t="str">
        <f>IF('per diem'!B13=0,"-",'per diem'!B13)</f>
        <v>-</v>
      </c>
      <c r="D9" s="92"/>
      <c r="E9" s="92"/>
      <c r="F9" s="92"/>
      <c r="G9" s="92"/>
      <c r="H9" s="92"/>
    </row>
    <row r="11" spans="2:23">
      <c r="B11" s="49" t="s">
        <v>29</v>
      </c>
      <c r="C11" s="92" t="str">
        <f>CONCATENATE(TEXT('per diem'!C13,"dd-mm-åå")," til ",TEXT('per diem'!G13,"dd-mm-åå"))</f>
        <v>00-01-00 til 00-01-00</v>
      </c>
      <c r="D11" s="92"/>
      <c r="E11" s="92"/>
      <c r="F11" s="92"/>
      <c r="G11" s="92"/>
      <c r="H11" s="92"/>
    </row>
    <row r="13" spans="2:23">
      <c r="B13" s="49" t="s">
        <v>30</v>
      </c>
      <c r="C13" s="93"/>
      <c r="D13" s="93"/>
      <c r="E13" s="93"/>
      <c r="F13" s="93"/>
      <c r="G13" s="93"/>
      <c r="H13" s="93"/>
    </row>
    <row r="15" spans="2:23" ht="36" customHeight="1">
      <c r="B15" s="94" t="s">
        <v>45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53"/>
      <c r="V15" s="53"/>
      <c r="W15" s="53"/>
    </row>
    <row r="16" spans="2:23"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49"/>
      <c r="V16" s="49"/>
    </row>
    <row r="17" spans="2:22" ht="33.75" customHeight="1">
      <c r="B17" s="94" t="s">
        <v>44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49"/>
      <c r="V17" s="49"/>
    </row>
    <row r="18" spans="2:22">
      <c r="B18" s="2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49"/>
      <c r="V18" s="49"/>
    </row>
    <row r="19" spans="2:22">
      <c r="U19" s="49"/>
      <c r="V19" s="49"/>
    </row>
    <row r="20" spans="2:22">
      <c r="B20" s="48" t="s">
        <v>31</v>
      </c>
      <c r="U20" s="49"/>
      <c r="V20" s="49"/>
    </row>
    <row r="21" spans="2:22">
      <c r="U21" s="49"/>
      <c r="V21" s="49"/>
    </row>
    <row r="22" spans="2:22">
      <c r="B22" s="49" t="s">
        <v>0</v>
      </c>
      <c r="C22" s="47">
        <f>'per diem'!C13</f>
        <v>0</v>
      </c>
      <c r="D22" s="47" t="str">
        <f>IFERROR(IF((N(C22)+1)&lt;='per diem'!$G$13,C22+1,"-"),"-")</f>
        <v>-</v>
      </c>
      <c r="E22" s="47" t="str">
        <f>IFERROR(IF((N(D22)+1)&lt;='per diem'!$G$13,D22+1,"-"),"-")</f>
        <v>-</v>
      </c>
      <c r="F22" s="47" t="str">
        <f>IFERROR(IF((N(E22)+1)&lt;='per diem'!$G$13,E22+1,"-"),"-")</f>
        <v>-</v>
      </c>
      <c r="G22" s="47" t="str">
        <f>IFERROR(IF((N(F22)+1)&lt;='per diem'!$G$13,F22+1,"-"),"-")</f>
        <v>-</v>
      </c>
      <c r="H22" s="47" t="str">
        <f>IFERROR(IF((N(G22)+1)&lt;='per diem'!$G$13,G22+1,"-"),"-")</f>
        <v>-</v>
      </c>
      <c r="I22" s="47" t="str">
        <f>IFERROR(IF((N(H22)+1)&lt;='per diem'!$G$13,H22+1,"-"),"-")</f>
        <v>-</v>
      </c>
      <c r="J22" s="47" t="str">
        <f>IFERROR(IF((N(I22)+1)&lt;='per diem'!$G$13,I22+1,"-"),"-")</f>
        <v>-</v>
      </c>
      <c r="K22" s="47" t="str">
        <f>IFERROR(IF((N(J22)+1)&lt;='per diem'!$G$13,J22+1,"-"),"-")</f>
        <v>-</v>
      </c>
      <c r="L22" s="47" t="str">
        <f>IFERROR(IF((N(K22)+1)&lt;='per diem'!$G$13,K22+1,"-"),"-")</f>
        <v>-</v>
      </c>
      <c r="M22" s="47" t="str">
        <f>IFERROR(IF((N(L22)+1)&lt;='per diem'!$G$13,L22+1,"-"),"-")</f>
        <v>-</v>
      </c>
      <c r="N22" s="47" t="str">
        <f>IFERROR(IF((N(M22)+1)&lt;='per diem'!$G$13,M22+1,"-"),"-")</f>
        <v>-</v>
      </c>
      <c r="O22" s="47" t="str">
        <f>IFERROR(IF((N(N22)+1)&lt;='per diem'!$G$13,N22+1,"-"),"-")</f>
        <v>-</v>
      </c>
      <c r="P22" s="47" t="str">
        <f>IFERROR(IF((N(O22)+1)&lt;='per diem'!$G$13,O22+1,"-"),"-")</f>
        <v>-</v>
      </c>
      <c r="Q22" s="47" t="str">
        <f>IFERROR(IF((N(P22)+1)&lt;='per diem'!$G$13,P22+1,"-"),"-")</f>
        <v>-</v>
      </c>
      <c r="R22" s="47" t="str">
        <f>IFERROR(IF((N(Q22)+1)&lt;='per diem'!$G$13,Q22+1,"-"),"-")</f>
        <v>-</v>
      </c>
      <c r="S22" s="47" t="str">
        <f>IFERROR(IF((N(R22)+1)&lt;='per diem'!$G$13,R22+1,"-"),"-")</f>
        <v>-</v>
      </c>
      <c r="T22" s="51" t="s">
        <v>7</v>
      </c>
      <c r="U22" s="49"/>
      <c r="V22" s="49"/>
    </row>
    <row r="23" spans="2:22">
      <c r="B23" s="49" t="s">
        <v>32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51">
        <f>SUM(C23:S23)</f>
        <v>0</v>
      </c>
      <c r="U23" s="49"/>
      <c r="V23" s="49"/>
    </row>
    <row r="24" spans="2:22">
      <c r="B24" s="49" t="s">
        <v>33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51">
        <f>SUM(C24:S24)</f>
        <v>0</v>
      </c>
      <c r="U24" s="49"/>
      <c r="V24" s="49"/>
    </row>
    <row r="25" spans="2:22">
      <c r="B25" s="49" t="s">
        <v>34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51">
        <f>SUM(C25:S25)</f>
        <v>0</v>
      </c>
      <c r="U25" s="49"/>
      <c r="V25" s="49"/>
    </row>
    <row r="26" spans="2:22">
      <c r="U26" s="49"/>
      <c r="V26" s="49"/>
    </row>
    <row r="27" spans="2:22">
      <c r="C27" s="91"/>
      <c r="D27" s="91"/>
      <c r="U27" s="49"/>
      <c r="V27" s="49"/>
    </row>
    <row r="28" spans="2:22">
      <c r="C28" s="52"/>
      <c r="U28" s="49"/>
      <c r="V28" s="49"/>
    </row>
    <row r="29" spans="2:22">
      <c r="U29" s="49"/>
      <c r="V29" s="49"/>
    </row>
  </sheetData>
  <sheetProtection selectLockedCells="1"/>
  <customSheetViews>
    <customSheetView guid="{EAC5AEFF-03D9-406B-92FD-0E87A4FB8CCC}" showPageBreaks="1" showGridLines="0" showRowCol="0">
      <selection activeCell="X17" sqref="X17"/>
    </customSheetView>
  </customSheetViews>
  <mergeCells count="7">
    <mergeCell ref="C27:D27"/>
    <mergeCell ref="C7:H7"/>
    <mergeCell ref="C9:H9"/>
    <mergeCell ref="C11:H11"/>
    <mergeCell ref="C13:H13"/>
    <mergeCell ref="B15:T15"/>
    <mergeCell ref="B17:T17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0"/>
  <sheetViews>
    <sheetView workbookViewId="0">
      <selection activeCell="H8" sqref="H8"/>
    </sheetView>
  </sheetViews>
  <sheetFormatPr defaultRowHeight="12.75"/>
  <cols>
    <col min="1" max="1" width="12.42578125" bestFit="1" customWidth="1"/>
    <col min="2" max="2" width="22.28515625" customWidth="1"/>
    <col min="3" max="3" width="15" customWidth="1"/>
    <col min="4" max="4" width="2.5703125" customWidth="1"/>
    <col min="5" max="5" width="8.7109375" customWidth="1"/>
    <col min="6" max="6" width="27.28515625" bestFit="1" customWidth="1"/>
    <col min="7" max="7" width="9.7109375" bestFit="1" customWidth="1"/>
    <col min="10" max="10" width="67.42578125" customWidth="1"/>
  </cols>
  <sheetData>
    <row r="1" spans="2:10" ht="15">
      <c r="B1" s="96" t="s">
        <v>74</v>
      </c>
      <c r="C1" s="96"/>
      <c r="D1" s="96"/>
      <c r="E1" s="96"/>
      <c r="F1" s="96"/>
      <c r="G1" s="96"/>
    </row>
    <row r="3" spans="2:10" ht="51" customHeight="1">
      <c r="B3" s="97" t="s">
        <v>75</v>
      </c>
      <c r="C3" s="97"/>
      <c r="D3" s="97"/>
      <c r="E3" s="97"/>
      <c r="F3" s="97"/>
      <c r="G3" s="57"/>
      <c r="H3" s="57"/>
    </row>
    <row r="4" spans="2:10">
      <c r="C4" s="57"/>
      <c r="D4" s="57"/>
      <c r="G4" s="57"/>
      <c r="H4" s="57"/>
    </row>
    <row r="5" spans="2:10">
      <c r="C5" s="57"/>
      <c r="D5" s="57"/>
      <c r="G5" s="57"/>
      <c r="H5" s="57"/>
    </row>
    <row r="6" spans="2:10">
      <c r="D6" s="57"/>
      <c r="G6" s="57"/>
      <c r="H6" s="57"/>
      <c r="J6" s="62"/>
    </row>
    <row r="7" spans="2:10">
      <c r="D7" s="57"/>
      <c r="G7" s="57"/>
      <c r="H7" s="57"/>
    </row>
    <row r="8" spans="2:10">
      <c r="B8" s="63" t="s">
        <v>46</v>
      </c>
      <c r="C8" s="63" t="s">
        <v>69</v>
      </c>
      <c r="D8" s="57"/>
      <c r="G8" s="57"/>
      <c r="H8" s="57"/>
    </row>
    <row r="9" spans="2:10">
      <c r="B9" s="64" t="s">
        <v>47</v>
      </c>
      <c r="C9" s="64">
        <v>428</v>
      </c>
      <c r="D9" s="57"/>
      <c r="G9" s="57"/>
      <c r="H9" s="57"/>
    </row>
    <row r="10" spans="2:10">
      <c r="B10" s="64" t="s">
        <v>48</v>
      </c>
      <c r="C10" s="64">
        <v>409</v>
      </c>
      <c r="D10" s="57"/>
      <c r="G10" s="57"/>
      <c r="H10" s="57"/>
    </row>
    <row r="11" spans="2:10">
      <c r="B11" s="64"/>
      <c r="C11" s="64"/>
      <c r="D11" s="57"/>
      <c r="G11" s="57"/>
      <c r="H11" s="57"/>
    </row>
    <row r="12" spans="2:10">
      <c r="B12" s="63" t="s">
        <v>49</v>
      </c>
      <c r="C12" s="64"/>
      <c r="D12" s="57"/>
      <c r="G12" s="57"/>
      <c r="H12" s="57"/>
    </row>
    <row r="13" spans="2:10">
      <c r="B13" s="64" t="s">
        <v>50</v>
      </c>
      <c r="C13" s="64">
        <v>384</v>
      </c>
      <c r="D13" s="57"/>
    </row>
    <row r="14" spans="2:10">
      <c r="B14" s="64" t="s">
        <v>51</v>
      </c>
      <c r="C14" s="64">
        <v>318</v>
      </c>
      <c r="D14" s="57"/>
      <c r="F14" s="56"/>
      <c r="G14" s="57"/>
      <c r="H14" s="57"/>
    </row>
    <row r="15" spans="2:10">
      <c r="B15" s="64" t="s">
        <v>40</v>
      </c>
      <c r="C15" s="64">
        <v>456</v>
      </c>
      <c r="D15" s="57"/>
      <c r="F15" s="58"/>
      <c r="G15" s="57"/>
      <c r="H15" s="57"/>
    </row>
    <row r="16" spans="2:10">
      <c r="B16" s="64" t="s">
        <v>52</v>
      </c>
      <c r="C16" s="64">
        <v>437</v>
      </c>
      <c r="D16" s="57"/>
      <c r="G16" s="57"/>
      <c r="H16" s="57"/>
    </row>
    <row r="17" spans="2:8">
      <c r="B17" s="64" t="s">
        <v>53</v>
      </c>
      <c r="C17" s="64">
        <v>330</v>
      </c>
      <c r="D17" s="57"/>
      <c r="G17" s="57"/>
      <c r="H17" s="57"/>
    </row>
    <row r="18" spans="2:8">
      <c r="B18" s="64" t="s">
        <v>39</v>
      </c>
      <c r="C18" s="64">
        <v>441</v>
      </c>
      <c r="D18" s="57"/>
      <c r="G18" s="57"/>
      <c r="H18" s="57"/>
    </row>
    <row r="19" spans="2:8">
      <c r="B19" s="64"/>
      <c r="C19" s="64"/>
      <c r="D19" s="57"/>
      <c r="F19" s="58"/>
      <c r="G19" s="57"/>
      <c r="H19" s="57"/>
    </row>
    <row r="20" spans="2:8">
      <c r="B20" s="63" t="s">
        <v>54</v>
      </c>
      <c r="C20" s="64"/>
      <c r="D20" s="57"/>
      <c r="G20" s="57"/>
      <c r="H20" s="57"/>
    </row>
    <row r="21" spans="2:8">
      <c r="B21" s="64" t="s">
        <v>55</v>
      </c>
      <c r="C21" s="64">
        <v>330</v>
      </c>
      <c r="D21" s="57"/>
      <c r="G21" s="57"/>
      <c r="H21" s="57"/>
    </row>
    <row r="22" spans="2:8">
      <c r="B22" s="64" t="s">
        <v>56</v>
      </c>
      <c r="C22" s="64">
        <v>437</v>
      </c>
      <c r="D22" s="57"/>
      <c r="G22" s="57"/>
      <c r="H22" s="57"/>
    </row>
    <row r="23" spans="2:8">
      <c r="B23" s="64" t="s">
        <v>57</v>
      </c>
      <c r="C23" s="64">
        <v>462</v>
      </c>
      <c r="D23" s="57"/>
      <c r="G23" s="57"/>
      <c r="H23" s="57"/>
    </row>
    <row r="24" spans="2:8">
      <c r="B24" s="64"/>
      <c r="C24" s="64"/>
      <c r="D24" s="57"/>
      <c r="G24" s="57"/>
      <c r="H24" s="57"/>
    </row>
    <row r="25" spans="2:8">
      <c r="B25" s="63" t="s">
        <v>58</v>
      </c>
      <c r="C25" s="64"/>
      <c r="D25" s="57"/>
      <c r="G25" s="57"/>
      <c r="H25" s="57"/>
    </row>
    <row r="26" spans="2:8">
      <c r="B26" s="66" t="s">
        <v>59</v>
      </c>
      <c r="C26" s="64">
        <v>437</v>
      </c>
      <c r="D26" s="57"/>
      <c r="G26" s="57"/>
      <c r="H26" s="57"/>
    </row>
    <row r="27" spans="2:8">
      <c r="B27" s="65" t="s">
        <v>60</v>
      </c>
      <c r="C27" s="64">
        <v>241</v>
      </c>
      <c r="D27" s="57"/>
      <c r="F27" s="58"/>
      <c r="G27" s="57"/>
      <c r="H27" s="57"/>
    </row>
    <row r="28" spans="2:8">
      <c r="B28" s="64" t="s">
        <v>61</v>
      </c>
      <c r="C28" s="64">
        <v>318</v>
      </c>
      <c r="D28" s="57"/>
      <c r="G28" s="57"/>
      <c r="H28" s="57"/>
    </row>
    <row r="29" spans="2:8">
      <c r="B29" s="64" t="s">
        <v>62</v>
      </c>
      <c r="C29" s="64">
        <v>330</v>
      </c>
      <c r="D29" s="57"/>
      <c r="G29" s="57"/>
      <c r="H29" s="57"/>
    </row>
    <row r="30" spans="2:8">
      <c r="B30" s="64" t="s">
        <v>63</v>
      </c>
      <c r="C30" s="64">
        <v>323</v>
      </c>
      <c r="D30" s="57"/>
      <c r="G30" s="57"/>
      <c r="H30" s="57"/>
    </row>
    <row r="31" spans="2:8">
      <c r="B31" s="64" t="s">
        <v>64</v>
      </c>
      <c r="C31" s="64">
        <v>268</v>
      </c>
      <c r="D31" s="57"/>
      <c r="G31" s="57"/>
      <c r="H31" s="57"/>
    </row>
    <row r="32" spans="2:8">
      <c r="B32" s="64" t="s">
        <v>65</v>
      </c>
      <c r="C32" s="64">
        <v>273</v>
      </c>
      <c r="D32" s="56"/>
      <c r="G32" s="57"/>
      <c r="H32" s="57"/>
    </row>
    <row r="33" spans="2:8">
      <c r="B33" s="64" t="s">
        <v>66</v>
      </c>
      <c r="C33" s="64">
        <v>394</v>
      </c>
      <c r="D33" s="57"/>
    </row>
    <row r="34" spans="2:8">
      <c r="B34" s="58"/>
      <c r="G34" s="57"/>
      <c r="H34" s="57"/>
    </row>
    <row r="35" spans="2:8">
      <c r="D35" s="57"/>
      <c r="F35" s="58"/>
      <c r="G35" s="57"/>
      <c r="H35" s="57"/>
    </row>
    <row r="36" spans="2:8">
      <c r="B36" s="70" t="s">
        <v>72</v>
      </c>
    </row>
    <row r="63" spans="2:2">
      <c r="B63" s="46"/>
    </row>
    <row r="70" spans="3:3">
      <c r="C70" s="46"/>
    </row>
  </sheetData>
  <sheetProtection selectLockedCells="1" selectUnlockedCells="1"/>
  <customSheetViews>
    <customSheetView guid="{EAC5AEFF-03D9-406B-92FD-0E87A4FB8CCC}">
      <selection activeCell="I33" sqref="I33"/>
    </customSheetView>
  </customSheetViews>
  <mergeCells count="2">
    <mergeCell ref="B1:G1"/>
    <mergeCell ref="B3:F3"/>
  </mergeCells>
  <hyperlinks>
    <hyperlink ref="B36" r:id="rId1" tooltip="https://cirkulaere.medst.dk/media/1349/023-23.pdf" xr:uid="{212B9612-F949-41C3-B831-86C2E18A2FF7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6aa8bf-3609-4041-a189-0ec3903b8194">
      <Terms xmlns="http://schemas.microsoft.com/office/infopath/2007/PartnerControls"/>
    </lcf76f155ced4ddcb4097134ff3c332f>
    <TaxCatchAll xmlns="1af3d1c4-60c1-4f7f-bf22-5844a0bfa5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4A693E9C4F1C4FBE99D255CCE62B75" ma:contentTypeVersion="14" ma:contentTypeDescription="Opret et nyt dokument." ma:contentTypeScope="" ma:versionID="22e96929e4a696ec36fa81a6c46ddd4a">
  <xsd:schema xmlns:xsd="http://www.w3.org/2001/XMLSchema" xmlns:xs="http://www.w3.org/2001/XMLSchema" xmlns:p="http://schemas.microsoft.com/office/2006/metadata/properties" xmlns:ns2="546aa8bf-3609-4041-a189-0ec3903b8194" xmlns:ns3="1af3d1c4-60c1-4f7f-bf22-5844a0bfa5d2" targetNamespace="http://schemas.microsoft.com/office/2006/metadata/properties" ma:root="true" ma:fieldsID="0ac1c24672a58c696845b75d9f9b7e58" ns2:_="" ns3:_="">
    <xsd:import namespace="546aa8bf-3609-4041-a189-0ec3903b8194"/>
    <xsd:import namespace="1af3d1c4-60c1-4f7f-bf22-5844a0bfa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aa8bf-3609-4041-a189-0ec3903b8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1e2eea62-dfd8-41bc-afe2-4781d5ac3f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3d1c4-60c1-4f7f-bf22-5844a0bfa5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5458e97-a573-47bc-886f-ddd28317acc1}" ma:internalName="TaxCatchAll" ma:showField="CatchAllData" ma:web="1af3d1c4-60c1-4f7f-bf22-5844a0bfa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864F85-9384-49E3-BB17-775EA9DCB89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DFAC1B8-E25F-4AF7-81CE-5DEE8AABFCCA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b844d6f-d8ad-4354-a54c-1ff772206c11"/>
    <ds:schemaRef ds:uri="964b51f5-af6f-4fd9-807a-c56b0ddda902"/>
    <ds:schemaRef ds:uri="http://purl.org/dc/dcmitype/"/>
    <ds:schemaRef ds:uri="http://purl.org/dc/terms/"/>
    <ds:schemaRef ds:uri="546aa8bf-3609-4041-a189-0ec3903b8194"/>
    <ds:schemaRef ds:uri="1af3d1c4-60c1-4f7f-bf22-5844a0bfa5d2"/>
  </ds:schemaRefs>
</ds:datastoreItem>
</file>

<file path=customXml/itemProps3.xml><?xml version="1.0" encoding="utf-8"?>
<ds:datastoreItem xmlns:ds="http://schemas.openxmlformats.org/officeDocument/2006/customXml" ds:itemID="{A35F5C72-7619-4753-AAC6-6C0B854B4C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97DA0A6-E5BE-4856-A7E9-BD7140C3C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6aa8bf-3609-4041-a189-0ec3903b8194"/>
    <ds:schemaRef ds:uri="1af3d1c4-60c1-4f7f-bf22-5844a0bfa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per diem</vt:lpstr>
      <vt:lpstr>dagsseddel</vt:lpstr>
      <vt:lpstr>Satser</vt:lpstr>
      <vt:lpstr>'per diem'!Udskriftsområde</vt:lpstr>
    </vt:vector>
  </TitlesOfParts>
  <Company>Red Barnet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Bravo</dc:creator>
  <cp:lastModifiedBy>Matti Hvidtfeldt</cp:lastModifiedBy>
  <cp:lastPrinted>2024-01-15T15:14:08Z</cp:lastPrinted>
  <dcterms:created xsi:type="dcterms:W3CDTF">2001-03-20T18:47:05Z</dcterms:created>
  <dcterms:modified xsi:type="dcterms:W3CDTF">2025-01-08T11:27:01Z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0x010100F14A693E9C4F1C4FBE99D255CCE62B75</vt:lpwstr>
  </property>
  <property fmtid="{D5CDD505-2E9C-101B-9397-08002B2CF9AE}" pid="3" name="MediaServiceImageTags">
    <vt:lpwstr/>
  </property>
</Properties>
</file>